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о\Desktop\"/>
    </mc:Choice>
  </mc:AlternateContent>
  <bookViews>
    <workbookView xWindow="0" yWindow="0" windowWidth="24000" windowHeight="9735"/>
  </bookViews>
  <sheets>
    <sheet name="Форма 1.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K51" i="1"/>
  <c r="E51" i="1"/>
  <c r="K39" i="1"/>
  <c r="E39" i="1"/>
  <c r="K35" i="1"/>
  <c r="E35" i="1"/>
  <c r="K29" i="1"/>
  <c r="E29" i="1"/>
  <c r="K23" i="1"/>
  <c r="E23" i="1"/>
  <c r="K21" i="1"/>
  <c r="K20" i="1" s="1"/>
  <c r="K61" i="1" s="1"/>
  <c r="E21" i="1"/>
  <c r="E20" i="1"/>
  <c r="E61" i="1" s="1"/>
  <c r="R20" i="1" l="1"/>
</calcChain>
</file>

<file path=xl/sharedStrings.xml><?xml version="1.0" encoding="utf-8"?>
<sst xmlns="http://schemas.openxmlformats.org/spreadsheetml/2006/main" count="229" uniqueCount="110">
  <si>
    <t>Форма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</si>
  <si>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</si>
  <si>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</si>
  <si>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</si>
  <si>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</si>
  <si>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</si>
  <si>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</si>
  <si>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</si>
  <si>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</si>
  <si>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МУП ЖКХ ЗАТО Солнечный Красноярского края</t>
  </si>
  <si>
    <t>Идентификационный номер налогоплательщика (ИНН):</t>
  </si>
  <si>
    <t>Местонахождение (адрес):</t>
  </si>
  <si>
    <t>660947, РФ, Красноярский край, ЗАТО Солнечный, ул. Солнечная, 31</t>
  </si>
  <si>
    <t>Субъект РФ:</t>
  </si>
  <si>
    <t>Красноярский край</t>
  </si>
  <si>
    <t>Отчетный период:</t>
  </si>
  <si>
    <t>12 месяцев 2019г.</t>
  </si>
  <si>
    <t>Показатель</t>
  </si>
  <si>
    <t>Единица измерения</t>
  </si>
  <si>
    <t>Код показателя</t>
  </si>
  <si>
    <t>За отчетный период, всего по предприятию</t>
  </si>
  <si>
    <t>из графы 4: по Субъекту РФ, указанному в заголовке формы**</t>
  </si>
  <si>
    <t>Из графы 5 по видам деятельности</t>
  </si>
  <si>
    <t>За аналогичный период предыдущего года, всего по предприятию</t>
  </si>
  <si>
    <t>из графы 10: по Субъекту РФ, указанному в заголовке формы</t>
  </si>
  <si>
    <t>Из графы 11 по видам деятельности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</si>
  <si>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</si>
  <si>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</si>
  <si>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</si>
  <si>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Передача и технологическое присоединение</t>
  </si>
  <si>
    <t>Прочие виды деятельности</t>
  </si>
  <si>
    <t>8 (сумма гр.6 и 7)</t>
  </si>
  <si>
    <t>14 (сумма гр. 12 и 13)</t>
  </si>
  <si>
    <r>
      <t>Расходы, учитываемые в целях налогообложения прибыли, всего, в том числе (сумма </t>
    </r>
    <r>
      <rPr>
        <sz val="11"/>
        <color rgb="FF551A8B"/>
        <rFont val="Calibri"/>
        <family val="2"/>
        <charset val="204"/>
        <scheme val="minor"/>
      </rPr>
      <t>строк 110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120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130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140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150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160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170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180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551A8B"/>
        <rFont val="Calibri"/>
        <family val="2"/>
        <charset val="204"/>
        <scheme val="minor"/>
      </rPr>
      <t>190</t>
    </r>
    <r>
      <rPr>
        <sz val="11"/>
        <color theme="1"/>
        <rFont val="Calibri"/>
        <family val="2"/>
        <charset val="204"/>
        <scheme val="minor"/>
      </rPr>
      <t>)</t>
    </r>
  </si>
  <si>
    <t>тыс.руб.</t>
  </si>
  <si>
    <r>
      <t>Материальные расходы (сумма </t>
    </r>
    <r>
      <rPr>
        <sz val="11"/>
        <color rgb="FF551A8B"/>
        <rFont val="Times New Roman"/>
        <family val="1"/>
        <charset val="204"/>
      </rPr>
      <t>строк 111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112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113</t>
    </r>
    <r>
      <rPr>
        <sz val="11"/>
        <color rgb="FF22272F"/>
        <rFont val="Times New Roman"/>
        <family val="1"/>
        <charset val="204"/>
      </rPr>
      <t>)</t>
    </r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</si>
  <si>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</si>
  <si>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</si>
  <si>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</si>
  <si>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</si>
  <si>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</si>
  <si>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</si>
  <si>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</si>
  <si>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Расходы на оплату услуг сторонних организаций</t>
  </si>
  <si>
    <r>
      <t>(сумма </t>
    </r>
    <r>
      <rPr>
        <sz val="11"/>
        <color rgb="FF551A8B"/>
        <rFont val="Times New Roman"/>
        <family val="1"/>
        <charset val="204"/>
      </rPr>
      <t>строк 121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122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123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124</t>
    </r>
    <r>
      <rPr>
        <sz val="11"/>
        <color rgb="FF22272F"/>
        <rFont val="Times New Roman"/>
        <family val="1"/>
        <charset val="204"/>
      </rPr>
      <t>)</t>
    </r>
  </si>
  <si>
    <t>Расходы на страхование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</si>
  <si>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</si>
  <si>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</si>
  <si>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Расходы на ремонт основных средств, выполняемые подрядным способом</t>
  </si>
  <si>
    <t>Расходы на оплату труда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</si>
  <si>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</si>
  <si>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</si>
  <si>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</si>
  <si>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организации**</t>
  </si>
  <si>
    <t>чел</t>
  </si>
  <si>
    <t>-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</si>
  <si>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</si>
  <si>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</si>
  <si>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Аренда и лизинговые платежи</t>
  </si>
  <si>
    <r>
      <t>(сумма </t>
    </r>
    <r>
      <rPr>
        <sz val="11"/>
        <color rgb="FF551A8B"/>
        <rFont val="Times New Roman"/>
        <family val="1"/>
        <charset val="204"/>
      </rPr>
      <t>строк 161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162</t>
    </r>
    <r>
      <rPr>
        <sz val="11"/>
        <color rgb="FF22272F"/>
        <rFont val="Times New Roman"/>
        <family val="1"/>
        <charset val="204"/>
      </rPr>
      <t>)</t>
    </r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</si>
  <si>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</si>
  <si>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</si>
  <si>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</si>
  <si>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</si>
  <si>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Прочие расходы</t>
  </si>
  <si>
    <t>Расходы, не учитываемые в целях налогообложения прибыли, всего, в том числе</t>
  </si>
  <si>
    <r>
      <t>(сумма </t>
    </r>
    <r>
      <rPr>
        <sz val="11"/>
        <color rgb="FF551A8B"/>
        <rFont val="Times New Roman"/>
        <family val="1"/>
        <charset val="204"/>
      </rPr>
      <t>строк 210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220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230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240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250</t>
    </r>
    <r>
      <rPr>
        <sz val="11"/>
        <color rgb="FF22272F"/>
        <rFont val="Times New Roman"/>
        <family val="1"/>
        <charset val="204"/>
      </rPr>
      <t>)</t>
    </r>
  </si>
  <si>
    <t>Возврат заемных средств на цели инвестпрограммы</t>
  </si>
  <si>
    <t>Прибыль, направленная на инвестиции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</si>
  <si>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</si>
  <si>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</si>
  <si>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</si>
  <si>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</si>
  <si>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Справочные показатели:</t>
  </si>
  <si>
    <t>Из строки 100 прямые расходы</t>
  </si>
  <si>
    <t>Из строки 100 косвенные расходы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</si>
  <si>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</si>
  <si>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Расходы на ремонт основных средств (включая арендованные) всего, в том числе:</t>
  </si>
  <si>
    <t>материальные расходы</t>
  </si>
  <si>
    <t>расходы на оплату труда и выплату страховых взносов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</si>
  <si>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</si>
  <si>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</si>
  <si>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</si>
  <si>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* Полное наименование видов деятельности:</t>
  </si>
  <si>
    <t>гр.6,12 - оказание услуг по передаче электрической энергии (мощности) по единой национальной (общероссийской) электрической сети</t>
  </si>
  <si>
    <r>
      <t>гр. 7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13</t>
    </r>
    <r>
      <rPr>
        <sz val="9"/>
        <color rgb="FF22272F"/>
        <rFont val="Times New Roman"/>
        <family val="1"/>
        <charset val="204"/>
      </rPr>
      <t> - оказание услуг по технологическому присоединению к электрическим сетям</t>
    </r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</si>
  <si>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</si>
  <si>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</si>
  <si>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</si>
  <si>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 всего по предприятию</t>
  </si>
  <si>
    <t>из графы 4: по Субъекту РФ, указанному в заголовке формы</t>
  </si>
  <si>
    <t>из графы 5 по видам деятельности*</t>
  </si>
  <si>
    <t>По состоянию на конец отчетного периода, всего по предприятию</t>
  </si>
  <si>
    <t>из графы 10 по видам деятельности*</t>
  </si>
  <si>
    <t>Дебиторская задолженность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</si>
  <si>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</si>
  <si>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</si>
  <si>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</si>
  <si>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</si>
  <si>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Основные средства</t>
  </si>
  <si>
    <t>Арендованные основные средства</t>
  </si>
  <si>
    <t>Незавершенное строительство</t>
  </si>
  <si>
    <r>
      <t>гр. 6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</t>
    </r>
    <r>
      <rPr>
        <sz val="11"/>
        <color rgb="FF22272F"/>
        <rFont val="Times New Roman"/>
        <family val="1"/>
        <charset val="204"/>
      </rPr>
      <t> - оказание услуг по передаче электрической энергии (мощности) по единой национальной (общероссийской) электрической сети</t>
    </r>
  </si>
  <si>
    <r>
      <t>гр. 7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13</t>
    </r>
    <r>
      <rPr>
        <sz val="11"/>
        <color rgb="FF22272F"/>
        <rFont val="Times New Roman"/>
        <family val="1"/>
        <charset val="204"/>
      </rPr>
      <t> - оказание услуг по технологическому присоединению к электрическим сетям</t>
    </r>
  </si>
  <si>
    <t>Руководитель</t>
  </si>
  <si>
    <t xml:space="preserve">                                         Рамазанов М.Р.</t>
  </si>
  <si>
    <t>подпись</t>
  </si>
  <si>
    <t>Фамилия, имя, отчество</t>
  </si>
  <si>
    <t>Главный бухгалтер</t>
  </si>
  <si>
    <t>Микрюкова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</si>
</sst>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22272F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rgb="FF551A8B"/>
      <name val="Calibri"/>
      <family val="2"/>
      <charset val="204"/>
      <scheme val="minor"/>
    </font>
    <font>
      <sz val="11"/>
      <color rgb="FF551A8B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rgb="FF551A8B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8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 inden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" fontId="0" fillId="2" borderId="0" xfId="0" applyNumberFormat="1" applyFill="1"/>
    <xf numFmtId="0" fontId="3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1" applyFont="1" applyFill="1" applyBorder="1" applyAlignment="1" applyProtection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7" fillId="2" borderId="1" xfId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/>
    <xf numFmtId="0" fontId="3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 indent="1"/>
    </xf>
    <xf numFmtId="0" fontId="3" fillId="2" borderId="0" xfId="0" applyFont="1" applyFill="1" applyAlignment="1">
      <alignment horizontal="left" wrapText="1" indent="1"/>
    </xf>
    <xf numFmtId="0" fontId="15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wrapText="1" indent="1"/>
    </xf>
    <xf numFmtId="0" fontId="3" fillId="2" borderId="7" xfId="0" applyFont="1" applyFill="1" applyBorder="1" applyAlignment="1">
      <alignment horizontal="left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.garant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ternet.garant.ru/" TargetMode="External"/><Relationship Id="rId1" Type="http://schemas.openxmlformats.org/officeDocument/2006/relationships/hyperlink" Target="http://internet.garant.ru/" TargetMode="External"/><Relationship Id="rId6" Type="http://schemas.openxmlformats.org/officeDocument/2006/relationships/hyperlink" Target="http://internet.garant.ru/" TargetMode="External"/><Relationship Id="rId5" Type="http://schemas.openxmlformats.org/officeDocument/2006/relationships/hyperlink" Target="http://internet.garant.ru/" TargetMode="External"/><Relationship Id="rId4" Type="http://schemas.openxmlformats.org/officeDocument/2006/relationships/hyperlink" Target="http://internet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0"/>
  <sheetViews>
    <sheetView tabSelected="1" zoomScale="60" zoomScaleNormal="60" workbookViewId="0">
      <selection activeCell="R20" sqref="R20"/>
    </sheetView>
  </sheetViews>
  <sheetFormatPr defaultRowHeight="15" x14ac:dyDescent="0.25"/>
  <cols>
    <col min="1" max="1" width="4.140625" customWidth="1"/>
    <col min="2" max="2" width="25.28515625" style="1" customWidth="1"/>
    <col min="3" max="3" width="10.7109375" style="1" customWidth="1"/>
    <col min="4" max="4" width="9.140625" style="1"/>
    <col min="5" max="5" width="10.5703125" style="1" customWidth="1"/>
    <col min="6" max="6" width="11.140625" style="1" customWidth="1"/>
    <col min="7" max="8" width="9.140625" style="1"/>
    <col min="9" max="9" width="12" style="1" customWidth="1"/>
    <col min="10" max="10" width="9.85546875" style="1" customWidth="1"/>
    <col min="11" max="11" width="11.42578125" style="1" customWidth="1"/>
    <col min="12" max="16" width="9.140625" style="1"/>
    <col min="17" max="17" width="14.140625" style="1" customWidth="1"/>
    <col min="18" max="18" width="13.7109375" style="1" customWidth="1"/>
    <col min="19" max="21" width="9.140625" style="1"/>
  </cols>
  <sheetData>
    <row r="1" spans="2:17" x14ac:dyDescent="0.25">
      <c r="Q1" s="2" t="s">
        <v>0</v>
      </c>
    </row>
    <row r="3" spans="2:17" ht="34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ht="15.75" x14ac:dyDescent="0.25">
      <c r="B5" s="5" t="s">
        <v>2</v>
      </c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7" ht="8.25" customHeight="1" x14ac:dyDescent="0.2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ht="15.75" x14ac:dyDescent="0.25">
      <c r="B7" s="5" t="s">
        <v>4</v>
      </c>
      <c r="C7" s="8" t="s">
        <v>5</v>
      </c>
      <c r="D7" s="8"/>
      <c r="E7" s="8"/>
      <c r="F7" s="8"/>
      <c r="G7" s="5"/>
      <c r="H7" s="5"/>
      <c r="I7" s="5"/>
      <c r="J7" s="5"/>
      <c r="K7" s="5"/>
      <c r="L7" s="5"/>
      <c r="M7" s="5"/>
      <c r="N7" s="5"/>
      <c r="O7" s="5"/>
    </row>
    <row r="8" spans="2:17" ht="6" customHeight="1" x14ac:dyDescent="0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7" ht="31.5" x14ac:dyDescent="0.25">
      <c r="B9" s="5" t="s">
        <v>6</v>
      </c>
      <c r="C9" s="6" t="s">
        <v>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7" ht="6.75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7" ht="15.75" x14ac:dyDescent="0.25">
      <c r="B11" s="10" t="s">
        <v>8</v>
      </c>
      <c r="C11" s="9"/>
      <c r="D11" s="9"/>
      <c r="E11" s="9"/>
      <c r="F11" s="10" t="s">
        <v>9</v>
      </c>
      <c r="G11" s="10"/>
      <c r="H11" s="10"/>
      <c r="I11" s="10"/>
      <c r="J11" s="9"/>
      <c r="K11" s="10"/>
      <c r="L11" s="10"/>
      <c r="M11" s="10"/>
      <c r="N11" s="10"/>
      <c r="O11" s="10"/>
    </row>
    <row r="12" spans="2:17" ht="15.75" x14ac:dyDescent="0.25">
      <c r="B12" s="8" t="s">
        <v>10</v>
      </c>
      <c r="C12" s="8"/>
      <c r="D12" s="8"/>
      <c r="E12" s="8"/>
      <c r="F12" s="10">
        <v>2439005538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2:17" ht="15.75" x14ac:dyDescent="0.25">
      <c r="B13" s="10" t="s">
        <v>11</v>
      </c>
      <c r="C13" s="10"/>
      <c r="D13" s="10"/>
      <c r="E13" s="10"/>
      <c r="F13" s="10" t="s">
        <v>12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2:17" ht="15.75" x14ac:dyDescent="0.25">
      <c r="B14" s="11" t="s">
        <v>13</v>
      </c>
      <c r="C14" s="10"/>
      <c r="D14" s="10"/>
      <c r="E14" s="10"/>
      <c r="F14" s="10" t="s">
        <v>14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2:17" ht="15.75" x14ac:dyDescent="0.25">
      <c r="B15" s="10" t="s">
        <v>15</v>
      </c>
      <c r="C15" s="10"/>
      <c r="D15" s="10"/>
      <c r="E15" s="10"/>
      <c r="F15" s="10" t="s">
        <v>16</v>
      </c>
      <c r="G15" s="10"/>
      <c r="H15" s="10"/>
      <c r="I15" s="10"/>
      <c r="J15" s="10"/>
      <c r="K15" s="10"/>
      <c r="L15" s="10"/>
      <c r="M15" s="10"/>
      <c r="N15" s="10"/>
      <c r="O15" s="10"/>
    </row>
    <row r="17" spans="2:19" x14ac:dyDescent="0.25">
      <c r="B17" s="12" t="s">
        <v>17</v>
      </c>
      <c r="C17" s="12" t="s">
        <v>18</v>
      </c>
      <c r="D17" s="12" t="s">
        <v>19</v>
      </c>
      <c r="E17" s="12" t="s">
        <v>20</v>
      </c>
      <c r="F17" s="13" t="s">
        <v>21</v>
      </c>
      <c r="G17" s="14" t="s">
        <v>22</v>
      </c>
      <c r="H17" s="14"/>
      <c r="I17" s="14"/>
      <c r="J17" s="14"/>
      <c r="K17" s="12" t="s">
        <v>23</v>
      </c>
      <c r="L17" s="15" t="s">
        <v>24</v>
      </c>
      <c r="M17" s="14" t="s">
        <v>25</v>
      </c>
      <c r="N17" s="14"/>
      <c r="O17" s="14"/>
      <c r="P17" s="14"/>
      <c r="Q17" s="15" t="s">
        <v>26</v>
      </c>
    </row>
    <row r="18" spans="2:19" ht="138.75" customHeight="1" x14ac:dyDescent="0.25">
      <c r="B18" s="12"/>
      <c r="C18" s="12"/>
      <c r="D18" s="12"/>
      <c r="E18" s="12"/>
      <c r="F18" s="13"/>
      <c r="G18" s="16" t="s">
        <v>27</v>
      </c>
      <c r="H18" s="16" t="s">
        <v>28</v>
      </c>
      <c r="I18" s="17" t="s">
        <v>29</v>
      </c>
      <c r="J18" s="16" t="s">
        <v>30</v>
      </c>
      <c r="K18" s="18"/>
      <c r="L18" s="19"/>
      <c r="M18" s="20" t="s">
        <v>27</v>
      </c>
      <c r="N18" s="21" t="s">
        <v>28</v>
      </c>
      <c r="O18" s="20" t="s">
        <v>29</v>
      </c>
      <c r="P18" s="21" t="s">
        <v>30</v>
      </c>
      <c r="Q18" s="19"/>
    </row>
    <row r="19" spans="2:19" ht="56.25" customHeight="1" x14ac:dyDescent="0.25"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16" t="s">
        <v>31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3" t="s">
        <v>32</v>
      </c>
      <c r="P19" s="16">
        <v>15</v>
      </c>
      <c r="Q19" s="24">
        <v>16</v>
      </c>
      <c r="R19" s="25">
        <v>32667.15</v>
      </c>
      <c r="S19" s="26"/>
    </row>
    <row r="20" spans="2:19" ht="89.25" customHeight="1" x14ac:dyDescent="0.25">
      <c r="B20" s="27" t="s">
        <v>33</v>
      </c>
      <c r="C20" s="23" t="s">
        <v>34</v>
      </c>
      <c r="D20" s="23">
        <v>100</v>
      </c>
      <c r="E20" s="28">
        <f>SUM(E21+E29+E35+E43+E44+E45+E49+E50+E51)</f>
        <v>32667.154999999995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8">
        <f>SUM(K21+K29+K35+K43+K44+K45+K49+K50+K51)</f>
        <v>37082.415000000001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/>
      <c r="R20" s="26">
        <f>SUM(R19-E20)</f>
        <v>-4.9999999937426765E-3</v>
      </c>
    </row>
    <row r="21" spans="2:19" ht="47.25" customHeight="1" x14ac:dyDescent="0.25">
      <c r="B21" s="27" t="s">
        <v>35</v>
      </c>
      <c r="C21" s="23" t="s">
        <v>34</v>
      </c>
      <c r="D21" s="23">
        <v>110</v>
      </c>
      <c r="E21" s="28">
        <f>SUM(E22+E23+E28)</f>
        <v>5132.0770000000002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8">
        <f>SUM(K22+K23+K28)</f>
        <v>4823.2030000000004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/>
    </row>
    <row r="22" spans="2:19" ht="30" x14ac:dyDescent="0.25">
      <c r="B22" s="27" t="s">
        <v>36</v>
      </c>
      <c r="C22" s="23" t="s">
        <v>34</v>
      </c>
      <c r="D22" s="23">
        <v>111</v>
      </c>
      <c r="E22" s="29">
        <v>304.87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224.42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/>
    </row>
    <row r="23" spans="2:19" ht="120" x14ac:dyDescent="0.25">
      <c r="B23" s="27" t="s">
        <v>37</v>
      </c>
      <c r="C23" s="23" t="s">
        <v>34</v>
      </c>
      <c r="D23" s="23">
        <v>112</v>
      </c>
      <c r="E23" s="29">
        <f>SUM(E24:E27)</f>
        <v>4748.1970000000001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f>SUM(K24:K27)</f>
        <v>4352.5830000000005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/>
    </row>
    <row r="24" spans="2:19" x14ac:dyDescent="0.25">
      <c r="B24" s="27" t="s">
        <v>38</v>
      </c>
      <c r="C24" s="23" t="s">
        <v>34</v>
      </c>
      <c r="D24" s="23"/>
      <c r="E24" s="29">
        <v>441.23500000000001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718.12300000000005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/>
    </row>
    <row r="25" spans="2:19" x14ac:dyDescent="0.25">
      <c r="B25" s="27" t="s">
        <v>39</v>
      </c>
      <c r="C25" s="23" t="s">
        <v>34</v>
      </c>
      <c r="D25" s="23"/>
      <c r="E25" s="29"/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/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/>
    </row>
    <row r="26" spans="2:19" x14ac:dyDescent="0.25">
      <c r="B26" s="27" t="s">
        <v>40</v>
      </c>
      <c r="C26" s="23" t="s">
        <v>34</v>
      </c>
      <c r="D26" s="23"/>
      <c r="E26" s="29">
        <v>2759.54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2359.84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/>
    </row>
    <row r="27" spans="2:19" x14ac:dyDescent="0.25">
      <c r="B27" s="27" t="s">
        <v>41</v>
      </c>
      <c r="C27" s="23" t="s">
        <v>34</v>
      </c>
      <c r="D27" s="23"/>
      <c r="E27" s="29">
        <v>1547.422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1274.6199999999999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/>
    </row>
    <row r="28" spans="2:19" ht="45" customHeight="1" x14ac:dyDescent="0.25">
      <c r="B28" s="30" t="s">
        <v>42</v>
      </c>
      <c r="C28" s="23" t="s">
        <v>34</v>
      </c>
      <c r="D28" s="23">
        <v>113</v>
      </c>
      <c r="E28" s="23">
        <v>79.010000000000005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246.2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/>
    </row>
    <row r="29" spans="2:19" ht="30" customHeight="1" x14ac:dyDescent="0.25">
      <c r="B29" s="30" t="s">
        <v>43</v>
      </c>
      <c r="C29" s="31" t="s">
        <v>34</v>
      </c>
      <c r="D29" s="32">
        <v>120</v>
      </c>
      <c r="E29" s="33">
        <f>SUM(E31+E32+E33+E34)</f>
        <v>17365.847999999998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3">
        <f>SUM(K31+K32+K33+K34)</f>
        <v>20121.376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2"/>
    </row>
    <row r="30" spans="2:19" ht="30" customHeight="1" x14ac:dyDescent="0.25">
      <c r="B30" s="35" t="s">
        <v>44</v>
      </c>
      <c r="C30" s="31"/>
      <c r="D30" s="32"/>
      <c r="E30" s="36"/>
      <c r="F30" s="37"/>
      <c r="G30" s="37"/>
      <c r="H30" s="37"/>
      <c r="I30" s="37"/>
      <c r="J30" s="37"/>
      <c r="K30" s="36"/>
      <c r="L30" s="37"/>
      <c r="M30" s="37"/>
      <c r="N30" s="37"/>
      <c r="O30" s="37"/>
      <c r="P30" s="37"/>
      <c r="Q30" s="32"/>
    </row>
    <row r="31" spans="2:19" x14ac:dyDescent="0.25">
      <c r="B31" s="35" t="s">
        <v>45</v>
      </c>
      <c r="C31" s="23" t="s">
        <v>34</v>
      </c>
      <c r="D31" s="23">
        <v>121</v>
      </c>
      <c r="E31" s="38">
        <v>10.928000000000001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9">
        <v>10.006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/>
    </row>
    <row r="32" spans="2:19" ht="30" x14ac:dyDescent="0.25">
      <c r="B32" s="27" t="s">
        <v>46</v>
      </c>
      <c r="C32" s="23" t="s">
        <v>34</v>
      </c>
      <c r="D32" s="23">
        <v>122</v>
      </c>
      <c r="E32" s="23">
        <v>14436.83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14863.08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/>
    </row>
    <row r="33" spans="2:17" ht="60" x14ac:dyDescent="0.25">
      <c r="B33" s="27" t="s">
        <v>47</v>
      </c>
      <c r="C33" s="23" t="s">
        <v>34</v>
      </c>
      <c r="D33" s="23">
        <v>123</v>
      </c>
      <c r="E33" s="23">
        <v>1280.0899999999999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4577.67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/>
    </row>
    <row r="34" spans="2:17" ht="60" x14ac:dyDescent="0.25">
      <c r="B34" s="27" t="s">
        <v>48</v>
      </c>
      <c r="C34" s="23" t="s">
        <v>34</v>
      </c>
      <c r="D34" s="23">
        <v>124</v>
      </c>
      <c r="E34" s="39">
        <v>1638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670.62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/>
    </row>
    <row r="35" spans="2:17" x14ac:dyDescent="0.25">
      <c r="B35" s="27" t="s">
        <v>49</v>
      </c>
      <c r="C35" s="23" t="s">
        <v>34</v>
      </c>
      <c r="D35" s="23">
        <v>130</v>
      </c>
      <c r="E35" s="40">
        <f>SUM(E36:E38)</f>
        <v>6798.2199999999993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40">
        <f>SUM(K36:K38)</f>
        <v>7703.32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/>
    </row>
    <row r="36" spans="2:17" ht="28.5" customHeight="1" x14ac:dyDescent="0.25">
      <c r="B36" s="27" t="s">
        <v>50</v>
      </c>
      <c r="C36" s="23" t="s">
        <v>34</v>
      </c>
      <c r="D36" s="23"/>
      <c r="E36" s="23">
        <v>1516.2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2241.9499999999998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/>
    </row>
    <row r="37" spans="2:17" ht="46.5" customHeight="1" x14ac:dyDescent="0.25">
      <c r="B37" s="27" t="s">
        <v>51</v>
      </c>
      <c r="C37" s="23" t="s">
        <v>34</v>
      </c>
      <c r="D37" s="23"/>
      <c r="E37" s="23">
        <v>529.33000000000004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669.61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/>
    </row>
    <row r="38" spans="2:17" ht="29.25" customHeight="1" x14ac:dyDescent="0.25">
      <c r="B38" s="27" t="s">
        <v>52</v>
      </c>
      <c r="C38" s="23" t="s">
        <v>34</v>
      </c>
      <c r="D38" s="23"/>
      <c r="E38" s="23">
        <v>4752.6899999999996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4791.76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/>
    </row>
    <row r="39" spans="2:17" ht="105" x14ac:dyDescent="0.25">
      <c r="B39" s="41" t="s">
        <v>53</v>
      </c>
      <c r="C39" s="23" t="s">
        <v>54</v>
      </c>
      <c r="D39" s="23" t="s">
        <v>55</v>
      </c>
      <c r="E39" s="40">
        <f>SUM(E40:E42)</f>
        <v>22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40">
        <f>SUM(K40:K42)</f>
        <v>23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/>
    </row>
    <row r="40" spans="2:17" ht="18.75" customHeight="1" x14ac:dyDescent="0.25">
      <c r="B40" s="42" t="s">
        <v>50</v>
      </c>
      <c r="C40" s="23" t="s">
        <v>54</v>
      </c>
      <c r="D40" s="23"/>
      <c r="E40" s="23">
        <v>2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2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/>
    </row>
    <row r="41" spans="2:17" ht="29.25" customHeight="1" x14ac:dyDescent="0.25">
      <c r="B41" s="42" t="s">
        <v>51</v>
      </c>
      <c r="C41" s="23" t="s">
        <v>54</v>
      </c>
      <c r="D41" s="23"/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2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/>
    </row>
    <row r="42" spans="2:17" ht="45" x14ac:dyDescent="0.25">
      <c r="B42" s="42" t="s">
        <v>52</v>
      </c>
      <c r="C42" s="23" t="s">
        <v>54</v>
      </c>
      <c r="D42" s="23"/>
      <c r="E42" s="23">
        <v>19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19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/>
    </row>
    <row r="43" spans="2:17" ht="224.25" customHeight="1" x14ac:dyDescent="0.25">
      <c r="B43" s="42" t="s">
        <v>56</v>
      </c>
      <c r="C43" s="23" t="s">
        <v>34</v>
      </c>
      <c r="D43" s="23">
        <v>140</v>
      </c>
      <c r="E43" s="28">
        <v>1428.81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8">
        <v>1498.59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/>
    </row>
    <row r="44" spans="2:17" ht="32.25" customHeight="1" x14ac:dyDescent="0.25">
      <c r="B44" s="43" t="s">
        <v>57</v>
      </c>
      <c r="C44" s="23" t="s">
        <v>34</v>
      </c>
      <c r="D44" s="23">
        <v>150</v>
      </c>
      <c r="E44" s="23">
        <v>1137.08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816.89599999999996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/>
    </row>
    <row r="45" spans="2:17" ht="13.5" customHeight="1" x14ac:dyDescent="0.25">
      <c r="B45" s="43" t="s">
        <v>58</v>
      </c>
      <c r="C45" s="31" t="s">
        <v>34</v>
      </c>
      <c r="D45" s="32">
        <v>160</v>
      </c>
      <c r="E45" s="36">
        <v>159.35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257.99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2"/>
    </row>
    <row r="46" spans="2:17" ht="12" customHeight="1" x14ac:dyDescent="0.25">
      <c r="B46" s="44" t="s">
        <v>59</v>
      </c>
      <c r="C46" s="31"/>
      <c r="D46" s="3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2"/>
    </row>
    <row r="47" spans="2:17" ht="32.25" customHeight="1" x14ac:dyDescent="0.25">
      <c r="B47" s="44" t="s">
        <v>60</v>
      </c>
      <c r="C47" s="23" t="s">
        <v>34</v>
      </c>
      <c r="D47" s="23">
        <v>161</v>
      </c>
      <c r="E47" s="23">
        <v>159.36000000000001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257.99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/>
    </row>
    <row r="48" spans="2:17" ht="19.5" customHeight="1" x14ac:dyDescent="0.25">
      <c r="B48" s="42" t="s">
        <v>61</v>
      </c>
      <c r="C48" s="23" t="s">
        <v>34</v>
      </c>
      <c r="D48" s="23">
        <v>162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/>
    </row>
    <row r="49" spans="2:17" ht="44.25" customHeight="1" x14ac:dyDescent="0.25">
      <c r="B49" s="42" t="s">
        <v>62</v>
      </c>
      <c r="C49" s="23" t="s">
        <v>34</v>
      </c>
      <c r="D49" s="23">
        <v>170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/>
    </row>
    <row r="50" spans="2:17" ht="78" customHeight="1" x14ac:dyDescent="0.25">
      <c r="B50" s="42" t="s">
        <v>63</v>
      </c>
      <c r="C50" s="23" t="s">
        <v>34</v>
      </c>
      <c r="D50" s="23">
        <v>180</v>
      </c>
      <c r="E50" s="40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40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/>
    </row>
    <row r="51" spans="2:17" ht="21.75" customHeight="1" x14ac:dyDescent="0.25">
      <c r="B51" s="43" t="s">
        <v>64</v>
      </c>
      <c r="C51" s="23" t="s">
        <v>34</v>
      </c>
      <c r="D51" s="23">
        <v>190</v>
      </c>
      <c r="E51" s="40">
        <f>2664.36+26.94-E36-E37</f>
        <v>645.7700000000001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0">
        <f>4772.6-K36-K37</f>
        <v>1861.0400000000004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/>
    </row>
    <row r="52" spans="2:17" ht="34.5" customHeight="1" x14ac:dyDescent="0.25">
      <c r="B52" s="43" t="s">
        <v>65</v>
      </c>
      <c r="C52" s="31" t="s">
        <v>34</v>
      </c>
      <c r="D52" s="32">
        <v>200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2:17" ht="30" x14ac:dyDescent="0.25">
      <c r="B53" s="44" t="s">
        <v>66</v>
      </c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2:17" ht="30.75" customHeight="1" x14ac:dyDescent="0.25">
      <c r="B54" s="44" t="s">
        <v>67</v>
      </c>
      <c r="C54" s="23"/>
      <c r="D54" s="23">
        <v>210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/>
    </row>
    <row r="55" spans="2:17" ht="30.75" customHeight="1" x14ac:dyDescent="0.25">
      <c r="B55" s="42" t="s">
        <v>68</v>
      </c>
      <c r="C55" s="23" t="s">
        <v>34</v>
      </c>
      <c r="D55" s="23">
        <v>220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/>
    </row>
    <row r="56" spans="2:17" ht="30" customHeight="1" x14ac:dyDescent="0.25">
      <c r="B56" s="42" t="s">
        <v>69</v>
      </c>
      <c r="C56" s="23" t="s">
        <v>34</v>
      </c>
      <c r="D56" s="23">
        <v>230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/>
    </row>
    <row r="57" spans="2:17" ht="29.25" customHeight="1" x14ac:dyDescent="0.25">
      <c r="B57" s="42" t="s">
        <v>70</v>
      </c>
      <c r="C57" s="23" t="s">
        <v>34</v>
      </c>
      <c r="D57" s="23">
        <v>240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/>
    </row>
    <row r="58" spans="2:17" ht="47.25" customHeight="1" x14ac:dyDescent="0.25">
      <c r="B58" s="42" t="s">
        <v>71</v>
      </c>
      <c r="C58" s="23" t="s">
        <v>34</v>
      </c>
      <c r="D58" s="23">
        <v>250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/>
    </row>
    <row r="59" spans="2:17" ht="30.75" customHeight="1" x14ac:dyDescent="0.25">
      <c r="B59" s="42" t="s">
        <v>72</v>
      </c>
      <c r="C59" s="23" t="s">
        <v>34</v>
      </c>
      <c r="D59" s="23">
        <v>300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/>
    </row>
    <row r="60" spans="2:17" ht="17.25" customHeight="1" x14ac:dyDescent="0.25">
      <c r="B60" s="42" t="s">
        <v>73</v>
      </c>
      <c r="C60" s="23"/>
      <c r="D60" s="23"/>
      <c r="E60" s="23"/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/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/>
    </row>
    <row r="61" spans="2:17" ht="30.75" customHeight="1" x14ac:dyDescent="0.25">
      <c r="B61" s="41" t="s">
        <v>74</v>
      </c>
      <c r="C61" s="23" t="s">
        <v>34</v>
      </c>
      <c r="D61" s="23">
        <v>400</v>
      </c>
      <c r="E61" s="29">
        <f>E20-2664.36</f>
        <v>30002.794999999995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9">
        <f>K20-4772.6</f>
        <v>32309.815000000002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/>
    </row>
    <row r="62" spans="2:17" ht="28.5" customHeight="1" x14ac:dyDescent="0.25">
      <c r="B62" s="41" t="s">
        <v>75</v>
      </c>
      <c r="C62" s="23" t="s">
        <v>34</v>
      </c>
      <c r="D62" s="23">
        <v>500</v>
      </c>
      <c r="E62" s="23">
        <f>1148.2+1516.16+26.94</f>
        <v>2691.3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4772.6000000000004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/>
    </row>
    <row r="63" spans="2:17" ht="116.25" customHeight="1" x14ac:dyDescent="0.25">
      <c r="B63" s="42" t="s">
        <v>76</v>
      </c>
      <c r="C63" s="23" t="s">
        <v>34</v>
      </c>
      <c r="D63" s="23">
        <v>600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/>
    </row>
    <row r="64" spans="2:17" ht="61.5" customHeight="1" x14ac:dyDescent="0.25">
      <c r="B64" s="42" t="s">
        <v>77</v>
      </c>
      <c r="C64" s="23" t="s">
        <v>34</v>
      </c>
      <c r="D64" s="23">
        <v>700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/>
    </row>
    <row r="65" spans="2:17" ht="16.5" customHeight="1" x14ac:dyDescent="0.25">
      <c r="B65" s="42" t="s">
        <v>78</v>
      </c>
      <c r="C65" s="23" t="s">
        <v>34</v>
      </c>
      <c r="D65" s="23"/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/>
    </row>
    <row r="66" spans="2:17" ht="45.75" customHeight="1" x14ac:dyDescent="0.25">
      <c r="B66" s="42" t="s">
        <v>79</v>
      </c>
      <c r="C66" s="23" t="s">
        <v>34</v>
      </c>
      <c r="D66" s="23"/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/>
    </row>
    <row r="67" spans="2:17" ht="60.75" customHeight="1" x14ac:dyDescent="0.25">
      <c r="B67" s="42" t="s">
        <v>80</v>
      </c>
      <c r="C67" s="23" t="s">
        <v>34</v>
      </c>
      <c r="D67" s="23"/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/>
    </row>
    <row r="68" spans="2:17" ht="16.5" customHeight="1" x14ac:dyDescent="0.25">
      <c r="B68" s="42" t="s">
        <v>81</v>
      </c>
      <c r="C68" s="23" t="s">
        <v>34</v>
      </c>
      <c r="D68" s="23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/>
    </row>
    <row r="69" spans="2:17" ht="92.25" customHeight="1" x14ac:dyDescent="0.25">
      <c r="B69" s="42" t="s">
        <v>82</v>
      </c>
      <c r="C69" s="23" t="s">
        <v>34</v>
      </c>
      <c r="D69" s="23">
        <v>800</v>
      </c>
      <c r="E69" s="23">
        <v>4748.1970000000001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4352.58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7"/>
    </row>
    <row r="71" spans="2:17" x14ac:dyDescent="0.25">
      <c r="B71" s="45" t="s">
        <v>83</v>
      </c>
      <c r="C71" s="2"/>
      <c r="D71" s="2"/>
      <c r="E71" s="2"/>
      <c r="F71" s="2"/>
      <c r="G71" s="2"/>
      <c r="H71" s="2"/>
      <c r="I71" s="2"/>
      <c r="J71" s="2"/>
      <c r="K71" s="2"/>
    </row>
    <row r="72" spans="2:17" ht="12" customHeight="1" x14ac:dyDescent="0.25">
      <c r="B72" s="46" t="s">
        <v>84</v>
      </c>
      <c r="C72" s="46"/>
      <c r="D72" s="46"/>
      <c r="E72" s="46"/>
      <c r="F72" s="46"/>
      <c r="G72" s="46"/>
      <c r="H72" s="46"/>
      <c r="I72" s="46"/>
      <c r="J72" s="46"/>
      <c r="K72" s="46"/>
    </row>
    <row r="73" spans="2:17" ht="12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7" ht="12" customHeight="1" x14ac:dyDescent="0.25">
      <c r="B74" s="47" t="s">
        <v>85</v>
      </c>
      <c r="C74" s="47"/>
      <c r="D74" s="47"/>
      <c r="E74" s="47"/>
      <c r="F74" s="47"/>
      <c r="G74" s="47"/>
      <c r="H74" s="47"/>
      <c r="I74" s="47"/>
      <c r="J74" s="47"/>
      <c r="K74" s="47"/>
    </row>
    <row r="75" spans="2:17" ht="12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7" ht="12" customHeight="1" x14ac:dyDescent="0.25">
      <c r="B76" s="46" t="s">
        <v>86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82" spans="2:18" hidden="1" x14ac:dyDescent="0.25"/>
    <row r="83" spans="2:18" hidden="1" x14ac:dyDescent="0.25"/>
    <row r="84" spans="2:18" hidden="1" x14ac:dyDescent="0.25"/>
    <row r="85" spans="2:18" ht="12" customHeight="1" x14ac:dyDescent="0.25">
      <c r="C85" s="3" t="s">
        <v>87</v>
      </c>
      <c r="D85" s="3"/>
      <c r="E85" s="3"/>
      <c r="F85" s="3"/>
      <c r="G85" s="3"/>
      <c r="H85" s="3"/>
      <c r="I85" s="3"/>
    </row>
    <row r="87" spans="2:18" ht="15" customHeight="1" x14ac:dyDescent="0.25">
      <c r="C87" s="48" t="s">
        <v>88</v>
      </c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9"/>
      <c r="O87" s="49"/>
      <c r="P87" s="49"/>
      <c r="Q87" s="49"/>
      <c r="R87" s="49"/>
    </row>
    <row r="89" spans="2:18" ht="41.25" customHeight="1" x14ac:dyDescent="0.25">
      <c r="B89" s="12" t="s">
        <v>17</v>
      </c>
      <c r="C89" s="12" t="s">
        <v>18</v>
      </c>
      <c r="D89" s="12" t="s">
        <v>19</v>
      </c>
      <c r="E89" s="12" t="s">
        <v>89</v>
      </c>
      <c r="F89" s="12" t="s">
        <v>90</v>
      </c>
      <c r="G89" s="50" t="s">
        <v>91</v>
      </c>
      <c r="H89" s="50"/>
      <c r="I89" s="50"/>
      <c r="J89" s="50"/>
      <c r="K89" s="12" t="s">
        <v>92</v>
      </c>
      <c r="L89" s="12" t="s">
        <v>24</v>
      </c>
      <c r="M89" s="50" t="s">
        <v>93</v>
      </c>
      <c r="N89" s="50"/>
      <c r="O89" s="50"/>
      <c r="P89" s="50"/>
      <c r="Q89" s="51" t="s">
        <v>26</v>
      </c>
    </row>
    <row r="90" spans="2:18" ht="90" x14ac:dyDescent="0.25">
      <c r="B90" s="12"/>
      <c r="C90" s="12"/>
      <c r="D90" s="12"/>
      <c r="E90" s="12"/>
      <c r="F90" s="12"/>
      <c r="G90" s="16" t="s">
        <v>27</v>
      </c>
      <c r="H90" s="16" t="s">
        <v>28</v>
      </c>
      <c r="I90" s="16" t="s">
        <v>29</v>
      </c>
      <c r="J90" s="16" t="s">
        <v>30</v>
      </c>
      <c r="K90" s="12"/>
      <c r="L90" s="12"/>
      <c r="M90" s="16" t="s">
        <v>27</v>
      </c>
      <c r="N90" s="16" t="s">
        <v>28</v>
      </c>
      <c r="O90" s="16" t="s">
        <v>29</v>
      </c>
      <c r="P90" s="16" t="s">
        <v>30</v>
      </c>
      <c r="Q90" s="51"/>
    </row>
    <row r="91" spans="2:18" ht="28.5" customHeight="1" x14ac:dyDescent="0.25">
      <c r="B91" s="16">
        <v>1</v>
      </c>
      <c r="C91" s="16">
        <v>2</v>
      </c>
      <c r="D91" s="16">
        <v>3</v>
      </c>
      <c r="E91" s="16">
        <v>4</v>
      </c>
      <c r="F91" s="16">
        <v>5</v>
      </c>
      <c r="G91" s="16">
        <v>6</v>
      </c>
      <c r="H91" s="16">
        <v>7</v>
      </c>
      <c r="I91" s="16" t="s">
        <v>31</v>
      </c>
      <c r="J91" s="16">
        <v>9</v>
      </c>
      <c r="K91" s="16">
        <v>10</v>
      </c>
      <c r="L91" s="16">
        <v>11</v>
      </c>
      <c r="M91" s="16">
        <v>12</v>
      </c>
      <c r="N91" s="16">
        <v>13</v>
      </c>
      <c r="O91" s="52" t="s">
        <v>32</v>
      </c>
      <c r="P91" s="16">
        <v>15</v>
      </c>
      <c r="Q91" s="16">
        <v>16</v>
      </c>
    </row>
    <row r="92" spans="2:18" ht="30" x14ac:dyDescent="0.25">
      <c r="B92" s="27" t="s">
        <v>94</v>
      </c>
      <c r="C92" s="23" t="s">
        <v>34</v>
      </c>
      <c r="D92" s="23">
        <v>900</v>
      </c>
      <c r="E92" s="23">
        <v>2038.3</v>
      </c>
      <c r="F92" s="23"/>
      <c r="G92" s="23" t="s">
        <v>95</v>
      </c>
      <c r="H92" s="23" t="s">
        <v>95</v>
      </c>
      <c r="I92" s="23" t="s">
        <v>95</v>
      </c>
      <c r="J92" s="23" t="s">
        <v>95</v>
      </c>
      <c r="K92" s="29">
        <v>3277.7</v>
      </c>
      <c r="L92" s="23"/>
      <c r="M92" s="23" t="s">
        <v>95</v>
      </c>
      <c r="N92" s="23" t="s">
        <v>95</v>
      </c>
      <c r="O92" s="23" t="s">
        <v>95</v>
      </c>
      <c r="P92" s="23" t="s">
        <v>95</v>
      </c>
      <c r="Q92" s="23"/>
    </row>
    <row r="93" spans="2:18" ht="45" x14ac:dyDescent="0.25">
      <c r="B93" s="27" t="s">
        <v>96</v>
      </c>
      <c r="C93" s="23" t="s">
        <v>34</v>
      </c>
      <c r="D93" s="23" t="s">
        <v>55</v>
      </c>
      <c r="E93" s="23" t="s">
        <v>95</v>
      </c>
      <c r="F93" s="23" t="s">
        <v>95</v>
      </c>
      <c r="G93" s="23"/>
      <c r="H93" s="23"/>
      <c r="I93" s="23" t="s">
        <v>95</v>
      </c>
      <c r="J93" s="23" t="s">
        <v>95</v>
      </c>
      <c r="K93" s="23" t="s">
        <v>95</v>
      </c>
      <c r="L93" s="23" t="s">
        <v>95</v>
      </c>
      <c r="M93" s="23"/>
      <c r="N93" s="23"/>
      <c r="O93" s="23" t="s">
        <v>95</v>
      </c>
      <c r="P93" s="23" t="s">
        <v>95</v>
      </c>
      <c r="Q93" s="23"/>
    </row>
    <row r="94" spans="2:18" ht="95.25" customHeight="1" x14ac:dyDescent="0.25">
      <c r="B94" s="27" t="s">
        <v>97</v>
      </c>
      <c r="C94" s="23" t="s">
        <v>34</v>
      </c>
      <c r="D94" s="23">
        <v>1000</v>
      </c>
      <c r="E94" s="23" t="s">
        <v>95</v>
      </c>
      <c r="F94" s="23" t="s">
        <v>95</v>
      </c>
      <c r="G94" s="23"/>
      <c r="H94" s="23"/>
      <c r="I94" s="23" t="s">
        <v>95</v>
      </c>
      <c r="J94" s="23" t="s">
        <v>95</v>
      </c>
      <c r="K94" s="23" t="s">
        <v>95</v>
      </c>
      <c r="L94" s="23" t="s">
        <v>95</v>
      </c>
      <c r="M94" s="23"/>
      <c r="N94" s="23"/>
      <c r="O94" s="23" t="s">
        <v>95</v>
      </c>
      <c r="P94" s="23" t="s">
        <v>95</v>
      </c>
      <c r="Q94" s="23"/>
    </row>
    <row r="95" spans="2:18" ht="106.5" customHeight="1" x14ac:dyDescent="0.25">
      <c r="B95" s="27" t="s">
        <v>98</v>
      </c>
      <c r="C95" s="23" t="s">
        <v>34</v>
      </c>
      <c r="D95" s="23">
        <v>1100</v>
      </c>
      <c r="E95" s="23" t="s">
        <v>95</v>
      </c>
      <c r="F95" s="23" t="s">
        <v>95</v>
      </c>
      <c r="G95" s="23"/>
      <c r="H95" s="23"/>
      <c r="I95" s="23" t="s">
        <v>95</v>
      </c>
      <c r="J95" s="23" t="s">
        <v>95</v>
      </c>
      <c r="K95" s="23" t="s">
        <v>95</v>
      </c>
      <c r="L95" s="23" t="s">
        <v>95</v>
      </c>
      <c r="M95" s="23"/>
      <c r="N95" s="23"/>
      <c r="O95" s="23" t="s">
        <v>95</v>
      </c>
      <c r="P95" s="23" t="s">
        <v>95</v>
      </c>
      <c r="Q95" s="23"/>
    </row>
    <row r="96" spans="2:18" x14ac:dyDescent="0.25">
      <c r="B96" s="27" t="s">
        <v>99</v>
      </c>
      <c r="C96" s="23" t="s">
        <v>34</v>
      </c>
      <c r="D96" s="23">
        <v>1200</v>
      </c>
      <c r="E96" s="23"/>
      <c r="F96" s="23"/>
      <c r="G96" s="23" t="s">
        <v>95</v>
      </c>
      <c r="H96" s="23" t="s">
        <v>95</v>
      </c>
      <c r="I96" s="23"/>
      <c r="J96" s="23"/>
      <c r="K96" s="23"/>
      <c r="L96" s="23"/>
      <c r="M96" s="23" t="s">
        <v>95</v>
      </c>
      <c r="N96" s="23" t="s">
        <v>95</v>
      </c>
      <c r="O96" s="23"/>
      <c r="P96" s="23"/>
      <c r="Q96" s="23"/>
    </row>
    <row r="97" spans="2:17" ht="30" x14ac:dyDescent="0.25">
      <c r="B97" s="27" t="s">
        <v>100</v>
      </c>
      <c r="C97" s="23" t="s">
        <v>34</v>
      </c>
      <c r="D97" s="23">
        <v>1300</v>
      </c>
      <c r="E97" s="23"/>
      <c r="F97" s="23"/>
      <c r="G97" s="23" t="s">
        <v>95</v>
      </c>
      <c r="H97" s="23" t="s">
        <v>95</v>
      </c>
      <c r="I97" s="23"/>
      <c r="J97" s="23"/>
      <c r="K97" s="23"/>
      <c r="L97" s="23"/>
      <c r="M97" s="23" t="s">
        <v>95</v>
      </c>
      <c r="N97" s="23" t="s">
        <v>95</v>
      </c>
      <c r="O97" s="23"/>
      <c r="P97" s="23"/>
      <c r="Q97" s="23"/>
    </row>
    <row r="98" spans="2:17" ht="30" x14ac:dyDescent="0.25">
      <c r="B98" s="27" t="s">
        <v>101</v>
      </c>
      <c r="C98" s="23" t="s">
        <v>34</v>
      </c>
      <c r="D98" s="23">
        <v>1400</v>
      </c>
      <c r="E98" s="23"/>
      <c r="F98" s="23"/>
      <c r="G98" s="23" t="s">
        <v>95</v>
      </c>
      <c r="H98" s="23" t="s">
        <v>95</v>
      </c>
      <c r="I98" s="23"/>
      <c r="J98" s="23"/>
      <c r="K98" s="23"/>
      <c r="L98" s="23"/>
      <c r="M98" s="23" t="s">
        <v>95</v>
      </c>
      <c r="N98" s="23" t="s">
        <v>95</v>
      </c>
      <c r="O98" s="23"/>
      <c r="P98" s="23"/>
      <c r="Q98" s="23"/>
    </row>
    <row r="99" spans="2:17" hidden="1" x14ac:dyDescent="0.25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2:17" ht="15" customHeight="1" x14ac:dyDescent="0.25">
      <c r="B100" s="55" t="s">
        <v>83</v>
      </c>
      <c r="C100" s="55"/>
      <c r="D100" s="55"/>
      <c r="E100" s="55"/>
      <c r="F100" s="5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1.25" hidden="1" customHeight="1" x14ac:dyDescent="0.2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2:17" ht="16.5" customHeight="1" x14ac:dyDescent="0.25">
      <c r="B102" s="56" t="s">
        <v>102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4"/>
      <c r="M102" s="54"/>
      <c r="N102" s="54"/>
      <c r="O102" s="54"/>
      <c r="P102" s="54"/>
      <c r="Q102" s="54"/>
    </row>
    <row r="103" spans="2:17" ht="12.75" customHeight="1" x14ac:dyDescent="0.25"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2:17" ht="14.25" customHeight="1" x14ac:dyDescent="0.25">
      <c r="B104" s="57" t="s">
        <v>103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4"/>
      <c r="M104" s="54"/>
      <c r="N104" s="54"/>
      <c r="O104" s="54"/>
      <c r="P104" s="54"/>
      <c r="Q104" s="54"/>
    </row>
    <row r="107" spans="2:17" ht="15" customHeight="1" thickBot="1" x14ac:dyDescent="0.3">
      <c r="B107" s="58" t="s">
        <v>104</v>
      </c>
      <c r="C107" s="58"/>
      <c r="D107" s="58"/>
      <c r="E107" s="58"/>
      <c r="F107" s="59" t="s">
        <v>105</v>
      </c>
      <c r="G107" s="59"/>
      <c r="H107" s="59"/>
      <c r="I107" s="59"/>
    </row>
    <row r="108" spans="2:17" ht="15" customHeight="1" x14ac:dyDescent="0.25">
      <c r="B108" s="59"/>
      <c r="C108" s="59"/>
      <c r="D108" s="59"/>
      <c r="E108" s="60" t="s">
        <v>106</v>
      </c>
      <c r="F108" s="60"/>
      <c r="G108" s="58"/>
      <c r="H108" s="61" t="s">
        <v>107</v>
      </c>
      <c r="I108" s="61"/>
    </row>
    <row r="109" spans="2:17" ht="15.75" thickBot="1" x14ac:dyDescent="0.3">
      <c r="B109" s="58" t="s">
        <v>108</v>
      </c>
      <c r="C109" s="58"/>
      <c r="D109" s="58"/>
      <c r="E109" s="58"/>
      <c r="F109" s="59"/>
      <c r="G109" s="59"/>
      <c r="H109" s="62" t="s">
        <v>109</v>
      </c>
      <c r="I109" s="62"/>
    </row>
    <row r="110" spans="2:17" ht="15" customHeight="1" x14ac:dyDescent="0.25">
      <c r="B110" s="59"/>
      <c r="C110" s="59"/>
      <c r="D110" s="59"/>
      <c r="E110" s="60" t="s">
        <v>106</v>
      </c>
      <c r="F110" s="60"/>
      <c r="G110" s="58"/>
      <c r="H110" s="61" t="s">
        <v>107</v>
      </c>
      <c r="I110" s="61"/>
    </row>
  </sheetData>
  <mergeCells count="87">
    <mergeCell ref="B108:D108"/>
    <mergeCell ref="E108:F108"/>
    <mergeCell ref="H108:I108"/>
    <mergeCell ref="F109:G109"/>
    <mergeCell ref="H109:I109"/>
    <mergeCell ref="B110:D110"/>
    <mergeCell ref="E110:F110"/>
    <mergeCell ref="H110:I110"/>
    <mergeCell ref="M89:P89"/>
    <mergeCell ref="Q89:Q90"/>
    <mergeCell ref="B100:F100"/>
    <mergeCell ref="B102:K102"/>
    <mergeCell ref="B104:K104"/>
    <mergeCell ref="F107:I107"/>
    <mergeCell ref="C87:L87"/>
    <mergeCell ref="B89:B90"/>
    <mergeCell ref="C89:C90"/>
    <mergeCell ref="D89:D90"/>
    <mergeCell ref="E89:E90"/>
    <mergeCell ref="F89:F90"/>
    <mergeCell ref="G89:J89"/>
    <mergeCell ref="K89:K90"/>
    <mergeCell ref="L89:L90"/>
    <mergeCell ref="P52:P53"/>
    <mergeCell ref="Q52:Q53"/>
    <mergeCell ref="B72:K72"/>
    <mergeCell ref="B74:K74"/>
    <mergeCell ref="B76:N76"/>
    <mergeCell ref="C85:I85"/>
    <mergeCell ref="J52:J53"/>
    <mergeCell ref="K52:K53"/>
    <mergeCell ref="L52:L53"/>
    <mergeCell ref="M52:M53"/>
    <mergeCell ref="N52:N53"/>
    <mergeCell ref="O52:O53"/>
    <mergeCell ref="O45:O46"/>
    <mergeCell ref="P45:P46"/>
    <mergeCell ref="Q45:Q46"/>
    <mergeCell ref="C52:C53"/>
    <mergeCell ref="D52:D53"/>
    <mergeCell ref="E52:E53"/>
    <mergeCell ref="F52:F53"/>
    <mergeCell ref="G52:G53"/>
    <mergeCell ref="H52:H53"/>
    <mergeCell ref="I52:I53"/>
    <mergeCell ref="I45:I46"/>
    <mergeCell ref="J45:J46"/>
    <mergeCell ref="K45:K46"/>
    <mergeCell ref="L45:L46"/>
    <mergeCell ref="M45:M46"/>
    <mergeCell ref="N45:N46"/>
    <mergeCell ref="N29:N30"/>
    <mergeCell ref="O29:O30"/>
    <mergeCell ref="P29:P30"/>
    <mergeCell ref="Q29:Q30"/>
    <mergeCell ref="C45:C46"/>
    <mergeCell ref="D45:D46"/>
    <mergeCell ref="E45:E46"/>
    <mergeCell ref="F45:F46"/>
    <mergeCell ref="G45:G46"/>
    <mergeCell ref="H45:H46"/>
    <mergeCell ref="H29:H30"/>
    <mergeCell ref="I29:I30"/>
    <mergeCell ref="J29:J30"/>
    <mergeCell ref="K29:K30"/>
    <mergeCell ref="L29:L30"/>
    <mergeCell ref="M29:M30"/>
    <mergeCell ref="G17:J17"/>
    <mergeCell ref="K17:K18"/>
    <mergeCell ref="L17:L18"/>
    <mergeCell ref="M17:P17"/>
    <mergeCell ref="Q17:Q18"/>
    <mergeCell ref="C29:C30"/>
    <mergeCell ref="D29:D30"/>
    <mergeCell ref="E29:E30"/>
    <mergeCell ref="F29:F30"/>
    <mergeCell ref="G29:G30"/>
    <mergeCell ref="B3:Q3"/>
    <mergeCell ref="C5:O5"/>
    <mergeCell ref="C7:F7"/>
    <mergeCell ref="C9:O9"/>
    <mergeCell ref="B12:E12"/>
    <mergeCell ref="B17:B18"/>
    <mergeCell ref="C17:C18"/>
    <mergeCell ref="D17:D18"/>
    <mergeCell ref="E17:E18"/>
    <mergeCell ref="F17:F18"/>
  </mergeCells>
  <hyperlinks>
    <hyperlink ref="F17" r:id="rId1" location="/document/70117228/entry/2227" display="http://internet.garant.ru/ - /document/70117228/entry/2227"/>
    <hyperlink ref="B39" r:id="rId2" location="/document/70117228/entry/22218" display="http://internet.garant.ru/ - /document/70117228/entry/22218"/>
    <hyperlink ref="B61" r:id="rId3" location="/document/70117228/entry/116100" display="http://internet.garant.ru/ - /document/70117228/entry/116100"/>
    <hyperlink ref="B62" r:id="rId4" location="/document/70117228/entry/116100" display="http://internet.garant.ru/ - /document/70117228/entry/116100"/>
    <hyperlink ref="G89" r:id="rId5" location="/document/70117228/entry/22219" display="http://internet.garant.ru/ - /document/70117228/entry/22219"/>
    <hyperlink ref="M89" r:id="rId6" location="/document/70117228/entry/22219" display="http://internet.garant.ru/ - /document/70117228/entry/22219"/>
  </hyperlinks>
  <pageMargins left="0.31496062992125984" right="0.11811023622047245" top="0.35433070866141736" bottom="0.15748031496062992" header="0.31496062992125984" footer="0.31496062992125984"/>
  <pageSetup paperSize="9" scale="78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2020-04-23T04:27:43Z</dcterms:created>
  <dcterms:modified xsi:type="dcterms:W3CDTF">2020-04-23T04:28:01Z</dcterms:modified>
</cp:coreProperties>
</file>